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Budgeplan" sheetId="1" r:id="rId1"/>
  </sheets>
  <calcPr calcId="145621"/>
</workbook>
</file>

<file path=xl/calcChain.xml><?xml version="1.0" encoding="utf-8"?>
<calcChain xmlns="http://schemas.openxmlformats.org/spreadsheetml/2006/main">
  <c r="J13" i="1" l="1"/>
  <c r="G31" i="1" l="1"/>
  <c r="J7" i="1"/>
  <c r="J8" i="1"/>
  <c r="J9" i="1"/>
  <c r="J10" i="1"/>
  <c r="I7" i="1"/>
  <c r="I8" i="1"/>
  <c r="I9" i="1"/>
  <c r="I10" i="1"/>
  <c r="H7" i="1"/>
  <c r="H8" i="1"/>
  <c r="H9" i="1"/>
  <c r="H10" i="1"/>
  <c r="G7" i="1"/>
  <c r="G8" i="1"/>
  <c r="G9" i="1"/>
  <c r="G10" i="1"/>
  <c r="F7" i="1"/>
  <c r="F8" i="1"/>
  <c r="F9" i="1"/>
  <c r="F10" i="1"/>
  <c r="E7" i="1"/>
  <c r="E8" i="1"/>
  <c r="E9" i="1"/>
  <c r="E10" i="1"/>
  <c r="D7" i="1"/>
  <c r="D8" i="1"/>
  <c r="D9" i="1"/>
  <c r="D10" i="1"/>
  <c r="D5" i="1"/>
  <c r="E5" i="1"/>
  <c r="F5" i="1"/>
  <c r="G5" i="1"/>
  <c r="H5" i="1"/>
  <c r="I5" i="1"/>
  <c r="J5" i="1"/>
  <c r="C7" i="1"/>
  <c r="C8" i="1"/>
  <c r="C9" i="1"/>
  <c r="C10" i="1"/>
  <c r="C5" i="1"/>
  <c r="L44" i="1"/>
  <c r="L45" i="1"/>
  <c r="L46" i="1"/>
  <c r="L47" i="1"/>
  <c r="L32" i="1"/>
  <c r="L33" i="1"/>
  <c r="L34" i="1"/>
  <c r="L35" i="1"/>
  <c r="L42" i="1"/>
  <c r="L30" i="1"/>
  <c r="K44" i="1"/>
  <c r="K45" i="1"/>
  <c r="K46" i="1"/>
  <c r="K47" i="1"/>
  <c r="K32" i="1"/>
  <c r="K33" i="1"/>
  <c r="K34" i="1"/>
  <c r="K35" i="1"/>
  <c r="K42" i="1"/>
  <c r="K30" i="1"/>
  <c r="L22" i="1"/>
  <c r="L20" i="1"/>
  <c r="L21" i="1"/>
  <c r="L23" i="1"/>
  <c r="L18" i="1"/>
  <c r="K20" i="1"/>
  <c r="K21" i="1"/>
  <c r="K22" i="1"/>
  <c r="K23" i="1"/>
  <c r="K18" i="1"/>
  <c r="J48" i="1"/>
  <c r="D48" i="1"/>
  <c r="E43" i="1"/>
  <c r="E48" i="1" s="1"/>
  <c r="F48" i="1"/>
  <c r="G43" i="1"/>
  <c r="G48" i="1" s="1"/>
  <c r="H48" i="1"/>
  <c r="I43" i="1"/>
  <c r="I48" i="1" s="1"/>
  <c r="I31" i="1"/>
  <c r="I36" i="1" s="1"/>
  <c r="E31" i="1"/>
  <c r="E36" i="1" s="1"/>
  <c r="F36" i="1"/>
  <c r="H36" i="1"/>
  <c r="J36" i="1"/>
  <c r="C31" i="1"/>
  <c r="C43" i="1"/>
  <c r="E19" i="1"/>
  <c r="F24" i="1"/>
  <c r="G19" i="1"/>
  <c r="G24" i="1" s="1"/>
  <c r="I19" i="1"/>
  <c r="I24" i="1" s="1"/>
  <c r="J24" i="1"/>
  <c r="C19" i="1"/>
  <c r="C24" i="1" s="1"/>
  <c r="M18" i="1" l="1"/>
  <c r="K31" i="1"/>
  <c r="K36" i="1" s="1"/>
  <c r="K43" i="1"/>
  <c r="M20" i="1"/>
  <c r="G6" i="1"/>
  <c r="G11" i="1" s="1"/>
  <c r="I49" i="1"/>
  <c r="M44" i="1"/>
  <c r="L43" i="1"/>
  <c r="L48" i="1" s="1"/>
  <c r="G49" i="1"/>
  <c r="M42" i="1"/>
  <c r="M46" i="1"/>
  <c r="E49" i="1"/>
  <c r="M47" i="1"/>
  <c r="M45" i="1"/>
  <c r="K48" i="1"/>
  <c r="C48" i="1"/>
  <c r="C49" i="1" s="1"/>
  <c r="I37" i="1"/>
  <c r="M35" i="1"/>
  <c r="H6" i="1"/>
  <c r="H11" i="1" s="1"/>
  <c r="G36" i="1"/>
  <c r="G37" i="1" s="1"/>
  <c r="E37" i="1"/>
  <c r="L31" i="1"/>
  <c r="L36" i="1" s="1"/>
  <c r="E6" i="1"/>
  <c r="E11" i="1" s="1"/>
  <c r="M34" i="1"/>
  <c r="M33" i="1"/>
  <c r="M32" i="1"/>
  <c r="M30" i="1"/>
  <c r="D36" i="1"/>
  <c r="C36" i="1"/>
  <c r="J6" i="1"/>
  <c r="J11" i="1" s="1"/>
  <c r="I25" i="1"/>
  <c r="I6" i="1"/>
  <c r="I11" i="1" s="1"/>
  <c r="H24" i="1"/>
  <c r="G25" i="1" s="1"/>
  <c r="L5" i="1"/>
  <c r="M22" i="1"/>
  <c r="M21" i="1"/>
  <c r="F6" i="1"/>
  <c r="F11" i="1" s="1"/>
  <c r="L19" i="1"/>
  <c r="L24" i="1" s="1"/>
  <c r="M24" i="1" s="1"/>
  <c r="M23" i="1"/>
  <c r="K9" i="1"/>
  <c r="K8" i="1"/>
  <c r="E24" i="1"/>
  <c r="E25" i="1" s="1"/>
  <c r="L8" i="1"/>
  <c r="L7" i="1"/>
  <c r="D6" i="1"/>
  <c r="D24" i="1"/>
  <c r="C25" i="1" s="1"/>
  <c r="C6" i="1"/>
  <c r="C11" i="1" s="1"/>
  <c r="K7" i="1"/>
  <c r="K10" i="1"/>
  <c r="L10" i="1"/>
  <c r="L9" i="1"/>
  <c r="K5" i="1"/>
  <c r="K19" i="1"/>
  <c r="K37" i="1" l="1"/>
  <c r="M36" i="1"/>
  <c r="M48" i="1"/>
  <c r="K49" i="1"/>
  <c r="M25" i="1"/>
  <c r="M49" i="1"/>
  <c r="M43" i="1"/>
  <c r="M5" i="1"/>
  <c r="N5" i="1" s="1"/>
  <c r="M31" i="1"/>
  <c r="K6" i="1"/>
  <c r="K11" i="1" s="1"/>
  <c r="C37" i="1"/>
  <c r="M37" i="1" s="1"/>
  <c r="I12" i="1"/>
  <c r="L6" i="1"/>
  <c r="L11" i="1" s="1"/>
  <c r="K12" i="1" s="1"/>
  <c r="G12" i="1"/>
  <c r="E12" i="1"/>
  <c r="F13" i="1" s="1"/>
  <c r="M9" i="1"/>
  <c r="N9" i="1" s="1"/>
  <c r="M8" i="1"/>
  <c r="N8" i="1" s="1"/>
  <c r="M10" i="1"/>
  <c r="N10" i="1" s="1"/>
  <c r="M7" i="1"/>
  <c r="N7" i="1" s="1"/>
  <c r="D11" i="1"/>
  <c r="C12" i="1" s="1"/>
  <c r="D13" i="1" s="1"/>
  <c r="M19" i="1"/>
  <c r="K24" i="1"/>
  <c r="K25" i="1" s="1"/>
  <c r="M11" i="1" l="1"/>
  <c r="H13" i="1"/>
  <c r="M12" i="1"/>
  <c r="M6" i="1"/>
  <c r="N6" i="1" l="1"/>
</calcChain>
</file>

<file path=xl/sharedStrings.xml><?xml version="1.0" encoding="utf-8"?>
<sst xmlns="http://schemas.openxmlformats.org/spreadsheetml/2006/main" count="120" uniqueCount="26">
  <si>
    <t>Gesamtes Projektbudget</t>
  </si>
  <si>
    <t>Prepartion costs</t>
  </si>
  <si>
    <t>1. Staff cots</t>
  </si>
  <si>
    <t>2. Office and Administration costs</t>
  </si>
  <si>
    <t>3. Travel and accommodation costs</t>
  </si>
  <si>
    <t>4. External expertise and services costs</t>
  </si>
  <si>
    <t>5. Equipment expenditure</t>
  </si>
  <si>
    <t>6. Infrastructure and works</t>
  </si>
  <si>
    <t>TOTAL</t>
  </si>
  <si>
    <t>WP 0</t>
  </si>
  <si>
    <t>WP C</t>
  </si>
  <si>
    <t>WP M</t>
  </si>
  <si>
    <t>WP T1</t>
  </si>
  <si>
    <t>Original</t>
  </si>
  <si>
    <t>Modifiziert</t>
  </si>
  <si>
    <t>Modified</t>
  </si>
  <si>
    <t>Differenz/BL</t>
  </si>
  <si>
    <t>Differenz / WP</t>
  </si>
  <si>
    <t>LP</t>
  </si>
  <si>
    <t>PP 2</t>
  </si>
  <si>
    <t>ODER</t>
  </si>
  <si>
    <t>BL / WP</t>
  </si>
  <si>
    <t>Budget</t>
  </si>
  <si>
    <t>Erhöhung max.</t>
  </si>
  <si>
    <t>PP 3</t>
  </si>
  <si>
    <t>WP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</si>
</sst>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/>
    <xf numFmtId="39" fontId="0" fillId="0" borderId="1" xfId="0" applyNumberFormat="1" applyFill="1" applyBorder="1"/>
    <xf numFmtId="39" fontId="0" fillId="4" borderId="1" xfId="0" applyNumberFormat="1" applyFill="1" applyBorder="1"/>
    <xf numFmtId="164" fontId="0" fillId="0" borderId="1" xfId="1" applyNumberFormat="1" applyFont="1" applyFill="1" applyBorder="1"/>
    <xf numFmtId="164" fontId="0" fillId="4" borderId="1" xfId="1" applyNumberFormat="1" applyFont="1" applyFill="1" applyBorder="1"/>
    <xf numFmtId="164" fontId="0" fillId="0" borderId="1" xfId="0" applyNumberFormat="1" applyFill="1" applyBorder="1"/>
    <xf numFmtId="164" fontId="0" fillId="4" borderId="1" xfId="0" applyNumberFormat="1" applyFill="1" applyBorder="1"/>
    <xf numFmtId="4" fontId="0" fillId="3" borderId="1" xfId="0" applyNumberForma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4" fontId="2" fillId="3" borderId="1" xfId="0" applyNumberFormat="1" applyFont="1" applyFill="1" applyBorder="1" applyAlignment="1"/>
    <xf numFmtId="4" fontId="2" fillId="3" borderId="3" xfId="0" applyNumberFormat="1" applyFont="1" applyFill="1" applyBorder="1" applyAlignment="1"/>
    <xf numFmtId="39" fontId="2" fillId="3" borderId="1" xfId="0" applyNumberFormat="1" applyFont="1" applyFill="1" applyBorder="1"/>
    <xf numFmtId="4" fontId="2" fillId="3" borderId="1" xfId="0" applyNumberFormat="1" applyFont="1" applyFill="1" applyBorder="1"/>
    <xf numFmtId="164" fontId="2" fillId="3" borderId="1" xfId="2" applyNumberFormat="1" applyFont="1" applyFill="1" applyBorder="1"/>
    <xf numFmtId="164" fontId="2" fillId="3" borderId="1" xfId="2" applyNumberFormat="1" applyFont="1" applyFill="1" applyBorder="1" applyAlignment="1"/>
    <xf numFmtId="164" fontId="2" fillId="7" borderId="1" xfId="2" applyNumberFormat="1" applyFont="1" applyFill="1" applyBorder="1"/>
    <xf numFmtId="165" fontId="0" fillId="7" borderId="0" xfId="0" applyNumberFormat="1" applyFill="1"/>
    <xf numFmtId="4" fontId="0" fillId="7" borderId="1" xfId="0" applyNumberFormat="1" applyFill="1" applyBorder="1"/>
    <xf numFmtId="0" fontId="0" fillId="7" borderId="0" xfId="0" applyFill="1"/>
    <xf numFmtId="10" fontId="2" fillId="6" borderId="1" xfId="2" applyNumberFormat="1" applyFont="1" applyFill="1" applyBorder="1"/>
    <xf numFmtId="164" fontId="3" fillId="4" borderId="1" xfId="0" applyNumberFormat="1" applyFont="1" applyFill="1" applyBorder="1"/>
    <xf numFmtId="4" fontId="4" fillId="3" borderId="1" xfId="0" applyNumberFormat="1" applyFont="1" applyFill="1" applyBorder="1" applyAlignment="1"/>
    <xf numFmtId="4" fontId="4" fillId="3" borderId="3" xfId="0" applyNumberFormat="1" applyFont="1" applyFill="1" applyBorder="1" applyAlignment="1"/>
    <xf numFmtId="9" fontId="0" fillId="6" borderId="0" xfId="0" applyNumberFormat="1" applyFill="1"/>
    <xf numFmtId="9" fontId="0" fillId="8" borderId="0" xfId="0" applyNumberFormat="1" applyFill="1"/>
    <xf numFmtId="0" fontId="2" fillId="3" borderId="1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0" fontId="2" fillId="8" borderId="2" xfId="2" applyNumberFormat="1" applyFont="1" applyFill="1" applyBorder="1" applyAlignment="1">
      <alignment horizontal="center"/>
    </xf>
    <xf numFmtId="10" fontId="2" fillId="8" borderId="3" xfId="2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0" fontId="2" fillId="3" borderId="2" xfId="2" applyNumberFormat="1" applyFont="1" applyFill="1" applyBorder="1" applyAlignment="1">
      <alignment horizontal="center"/>
    </xf>
    <xf numFmtId="10" fontId="2" fillId="3" borderId="3" xfId="2" applyNumberFormat="1" applyFont="1" applyFill="1" applyBorder="1" applyAlignment="1">
      <alignment horizontal="center"/>
    </xf>
    <xf numFmtId="164" fontId="0" fillId="5" borderId="1" xfId="0" applyNumberForma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164" fontId="5" fillId="5" borderId="1" xfId="0" applyNumberFormat="1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164" fontId="3" fillId="5" borderId="1" xfId="1" applyNumberFormat="1" applyFont="1" applyFill="1" applyBorder="1" applyProtection="1">
      <protection locked="0"/>
    </xf>
    <xf numFmtId="164" fontId="5" fillId="5" borderId="1" xfId="1" applyNumberFormat="1" applyFon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39" fontId="3" fillId="5" borderId="1" xfId="0" applyNumberFormat="1" applyFont="1" applyFill="1" applyBorder="1" applyProtection="1">
      <protection locked="0"/>
    </xf>
    <xf numFmtId="39" fontId="5" fillId="5" borderId="1" xfId="0" applyNumberFormat="1" applyFont="1" applyFill="1" applyBorder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workbookViewId="0">
      <selection activeCell="D18" sqref="D18"/>
    </sheetView>
  </sheetViews>
  <sheetFormatPr baseColWidth="10" defaultRowHeight="15" x14ac:dyDescent="0.25"/>
  <cols>
    <col min="1" max="1" width="36.140625" customWidth="1"/>
    <col min="13" max="13" width="12.140625" bestFit="1" customWidth="1"/>
  </cols>
  <sheetData>
    <row r="2" spans="1:15" s="2" customFormat="1" x14ac:dyDescent="0.25">
      <c r="A2" s="37" t="s">
        <v>0</v>
      </c>
      <c r="B2" s="32" t="s">
        <v>9</v>
      </c>
      <c r="C2" s="32" t="s">
        <v>10</v>
      </c>
      <c r="D2" s="32"/>
      <c r="E2" s="32" t="s">
        <v>11</v>
      </c>
      <c r="F2" s="32"/>
      <c r="G2" s="32" t="s">
        <v>12</v>
      </c>
      <c r="H2" s="32"/>
      <c r="I2" s="32" t="s">
        <v>25</v>
      </c>
      <c r="J2" s="32"/>
      <c r="K2" s="32" t="s">
        <v>8</v>
      </c>
      <c r="L2" s="32"/>
      <c r="M2" s="32"/>
    </row>
    <row r="3" spans="1:15" s="5" customFormat="1" x14ac:dyDescent="0.25">
      <c r="A3" s="38"/>
      <c r="B3" s="32"/>
      <c r="C3" s="4" t="s">
        <v>13</v>
      </c>
      <c r="D3" s="4" t="s">
        <v>14</v>
      </c>
      <c r="E3" s="4" t="s">
        <v>13</v>
      </c>
      <c r="F3" s="4" t="s">
        <v>14</v>
      </c>
      <c r="G3" s="4" t="s">
        <v>13</v>
      </c>
      <c r="H3" s="4" t="s">
        <v>14</v>
      </c>
      <c r="I3" s="4" t="s">
        <v>13</v>
      </c>
      <c r="J3" s="4" t="s">
        <v>14</v>
      </c>
      <c r="K3" s="4" t="s">
        <v>13</v>
      </c>
      <c r="L3" s="4" t="s">
        <v>15</v>
      </c>
      <c r="M3" s="4" t="s">
        <v>16</v>
      </c>
      <c r="O3" s="5" t="s">
        <v>23</v>
      </c>
    </row>
    <row r="4" spans="1:15" x14ac:dyDescent="0.25">
      <c r="A4" s="6" t="s">
        <v>1</v>
      </c>
      <c r="B4" s="6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O4" s="30">
        <v>0.2</v>
      </c>
    </row>
    <row r="5" spans="1:15" x14ac:dyDescent="0.25">
      <c r="A5" s="6" t="s">
        <v>2</v>
      </c>
      <c r="B5" s="1"/>
      <c r="C5" s="12">
        <f>SUM(C18+C30+C42)</f>
        <v>36500</v>
      </c>
      <c r="D5" s="12">
        <f>SUM(D18+D30+D42)</f>
        <v>0</v>
      </c>
      <c r="E5" s="12">
        <f t="shared" ref="E5:J5" si="0">SUM(E18+E30+E42)</f>
        <v>155000</v>
      </c>
      <c r="F5" s="12">
        <f t="shared" si="0"/>
        <v>0</v>
      </c>
      <c r="G5" s="12">
        <f t="shared" si="0"/>
        <v>100000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9">
        <f>SUM(C5+E5+G5+I5)</f>
        <v>291500</v>
      </c>
      <c r="L5" s="19">
        <f>SUM(D5+F5+H5+J5)</f>
        <v>0</v>
      </c>
      <c r="M5" s="24">
        <f>L5-K5</f>
        <v>-291500</v>
      </c>
      <c r="N5" s="26">
        <f>SUMIF(M5,"&gt;0",M5)/K5</f>
        <v>0</v>
      </c>
      <c r="O5" t="s">
        <v>20</v>
      </c>
    </row>
    <row r="6" spans="1:15" x14ac:dyDescent="0.25">
      <c r="A6" s="6" t="s">
        <v>3</v>
      </c>
      <c r="B6" s="1"/>
      <c r="C6" s="12">
        <f>SUM(C19+C31+C43)</f>
        <v>5475</v>
      </c>
      <c r="D6" s="12">
        <f t="shared" ref="D6:J10" si="1">SUM(D19+D31+D43)</f>
        <v>0</v>
      </c>
      <c r="E6" s="12">
        <f t="shared" si="1"/>
        <v>23250</v>
      </c>
      <c r="F6" s="12">
        <f t="shared" si="1"/>
        <v>0</v>
      </c>
      <c r="G6" s="12">
        <f t="shared" si="1"/>
        <v>15000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9">
        <f t="shared" ref="K6:K10" si="2">SUM(C6+E6+G6+I6)</f>
        <v>43725</v>
      </c>
      <c r="L6" s="19">
        <f t="shared" ref="L6:L10" si="3">SUM(D6+F6+H6+J6)</f>
        <v>0</v>
      </c>
      <c r="M6" s="24">
        <f t="shared" ref="M6:M10" si="4">L6-K6</f>
        <v>-43725</v>
      </c>
      <c r="N6" s="26">
        <f t="shared" ref="N6:N9" si="5">SUMIF(M6,"&gt;0",M6)/K6</f>
        <v>0</v>
      </c>
      <c r="O6" s="23">
        <v>30000</v>
      </c>
    </row>
    <row r="7" spans="1:15" x14ac:dyDescent="0.25">
      <c r="A7" s="6" t="s">
        <v>4</v>
      </c>
      <c r="B7" s="1"/>
      <c r="C7" s="12">
        <f>SUM(C20+C32+C44)</f>
        <v>2800</v>
      </c>
      <c r="D7" s="12">
        <f>SUM(D20+D32+D44)</f>
        <v>0</v>
      </c>
      <c r="E7" s="12">
        <f t="shared" ref="E7:J7" si="6">SUM(E20+E32+E44)</f>
        <v>2900</v>
      </c>
      <c r="F7" s="12">
        <f t="shared" si="6"/>
        <v>0</v>
      </c>
      <c r="G7" s="12">
        <f t="shared" si="6"/>
        <v>1600</v>
      </c>
      <c r="H7" s="12">
        <f t="shared" si="6"/>
        <v>0</v>
      </c>
      <c r="I7" s="12">
        <f t="shared" si="6"/>
        <v>0</v>
      </c>
      <c r="J7" s="12">
        <f t="shared" si="6"/>
        <v>0</v>
      </c>
      <c r="K7" s="19">
        <f t="shared" si="2"/>
        <v>7300</v>
      </c>
      <c r="L7" s="19">
        <f t="shared" si="3"/>
        <v>0</v>
      </c>
      <c r="M7" s="24">
        <f t="shared" si="4"/>
        <v>-7300</v>
      </c>
      <c r="N7" s="26">
        <f t="shared" si="5"/>
        <v>0</v>
      </c>
      <c r="O7" s="25" t="s">
        <v>21</v>
      </c>
    </row>
    <row r="8" spans="1:15" x14ac:dyDescent="0.25">
      <c r="A8" s="6" t="s">
        <v>5</v>
      </c>
      <c r="B8" s="1"/>
      <c r="C8" s="12">
        <f t="shared" ref="C8:C10" si="7">SUM(C21+C33+C45)</f>
        <v>0</v>
      </c>
      <c r="D8" s="12">
        <f t="shared" si="1"/>
        <v>0</v>
      </c>
      <c r="E8" s="12">
        <f t="shared" si="1"/>
        <v>45000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9">
        <f t="shared" si="2"/>
        <v>45000</v>
      </c>
      <c r="L8" s="19">
        <f t="shared" si="3"/>
        <v>0</v>
      </c>
      <c r="M8" s="24">
        <f t="shared" si="4"/>
        <v>-45000</v>
      </c>
      <c r="N8" s="26">
        <f t="shared" si="5"/>
        <v>0</v>
      </c>
    </row>
    <row r="9" spans="1:15" x14ac:dyDescent="0.25">
      <c r="A9" s="6" t="s">
        <v>6</v>
      </c>
      <c r="B9" s="1"/>
      <c r="C9" s="12">
        <f t="shared" si="7"/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10000</v>
      </c>
      <c r="H9" s="12">
        <f t="shared" si="1"/>
        <v>0</v>
      </c>
      <c r="I9" s="12">
        <f t="shared" si="1"/>
        <v>40000</v>
      </c>
      <c r="J9" s="12">
        <f t="shared" si="1"/>
        <v>0</v>
      </c>
      <c r="K9" s="19">
        <f t="shared" si="2"/>
        <v>50000</v>
      </c>
      <c r="L9" s="19">
        <f t="shared" si="3"/>
        <v>0</v>
      </c>
      <c r="M9" s="24">
        <f t="shared" si="4"/>
        <v>-50000</v>
      </c>
      <c r="N9" s="26">
        <f t="shared" si="5"/>
        <v>0</v>
      </c>
    </row>
    <row r="10" spans="1:15" x14ac:dyDescent="0.25">
      <c r="A10" s="6" t="s">
        <v>7</v>
      </c>
      <c r="B10" s="1"/>
      <c r="C10" s="12">
        <f t="shared" si="7"/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9">
        <f t="shared" si="2"/>
        <v>0</v>
      </c>
      <c r="L10" s="19">
        <f t="shared" si="3"/>
        <v>0</v>
      </c>
      <c r="M10" s="24">
        <f t="shared" si="4"/>
        <v>0</v>
      </c>
      <c r="N10" s="26" t="e">
        <f>SUMIF(M10,"&gt;0",M10)/K10</f>
        <v>#DIV/0!</v>
      </c>
    </row>
    <row r="11" spans="1:15" s="2" customFormat="1" x14ac:dyDescent="0.25">
      <c r="A11" s="14" t="s">
        <v>8</v>
      </c>
      <c r="B11" s="14"/>
      <c r="C11" s="15">
        <f>SUM(C5:C10)</f>
        <v>44775</v>
      </c>
      <c r="D11" s="15">
        <f t="shared" ref="D11:J11" si="8">SUM(D5:D10)</f>
        <v>0</v>
      </c>
      <c r="E11" s="15">
        <f t="shared" si="8"/>
        <v>226150</v>
      </c>
      <c r="F11" s="15">
        <f t="shared" si="8"/>
        <v>0</v>
      </c>
      <c r="G11" s="15">
        <f t="shared" si="8"/>
        <v>126600</v>
      </c>
      <c r="H11" s="15">
        <f t="shared" si="8"/>
        <v>0</v>
      </c>
      <c r="I11" s="15">
        <f t="shared" si="8"/>
        <v>40000</v>
      </c>
      <c r="J11" s="15">
        <f t="shared" si="8"/>
        <v>0</v>
      </c>
      <c r="K11" s="28">
        <f>SUM(K5:K10)</f>
        <v>437525</v>
      </c>
      <c r="L11" s="29">
        <f>SUM(L5:L10)</f>
        <v>0</v>
      </c>
      <c r="M11" s="20">
        <f>L11-K11</f>
        <v>-437525</v>
      </c>
    </row>
    <row r="12" spans="1:15" x14ac:dyDescent="0.25">
      <c r="A12" s="3" t="s">
        <v>17</v>
      </c>
      <c r="B12" s="3"/>
      <c r="C12" s="39">
        <f>D11-C11</f>
        <v>-44775</v>
      </c>
      <c r="D12" s="40"/>
      <c r="E12" s="39">
        <f>F11-E11</f>
        <v>-226150</v>
      </c>
      <c r="F12" s="40"/>
      <c r="G12" s="39">
        <f t="shared" ref="G12" si="9">H11-G11</f>
        <v>-126600</v>
      </c>
      <c r="H12" s="40"/>
      <c r="I12" s="39">
        <f t="shared" ref="I12" si="10">J11-I11</f>
        <v>-40000</v>
      </c>
      <c r="J12" s="40"/>
      <c r="K12" s="41">
        <f>(L11-K11)/K11</f>
        <v>-1</v>
      </c>
      <c r="L12" s="42"/>
      <c r="M12" s="21">
        <f>SUMIF(C12:J12,"&gt;0",C12:J12)</f>
        <v>0</v>
      </c>
    </row>
    <row r="13" spans="1:15" x14ac:dyDescent="0.25">
      <c r="D13" s="26">
        <f>SUMIF(C12,"&gt;0",C12)/C11</f>
        <v>0</v>
      </c>
      <c r="F13" s="26">
        <f>SUMIF(E12,"&gt;0",E12)/E11</f>
        <v>0</v>
      </c>
      <c r="H13" s="26">
        <f>SUMIF(G12,"&gt;0",G12)/G11</f>
        <v>0</v>
      </c>
      <c r="J13" s="26">
        <f>SUMIF(I12,"&gt;0",I12)/I11</f>
        <v>0</v>
      </c>
    </row>
    <row r="15" spans="1:15" s="2" customFormat="1" x14ac:dyDescent="0.25">
      <c r="A15" s="37" t="s">
        <v>18</v>
      </c>
      <c r="B15" s="32" t="s">
        <v>9</v>
      </c>
      <c r="C15" s="32" t="s">
        <v>10</v>
      </c>
      <c r="D15" s="32"/>
      <c r="E15" s="32" t="s">
        <v>11</v>
      </c>
      <c r="F15" s="32"/>
      <c r="G15" s="32" t="s">
        <v>12</v>
      </c>
      <c r="H15" s="32"/>
      <c r="I15" s="32" t="s">
        <v>25</v>
      </c>
      <c r="J15" s="32"/>
      <c r="K15" s="32" t="s">
        <v>8</v>
      </c>
      <c r="L15" s="32"/>
      <c r="M15" s="32"/>
    </row>
    <row r="16" spans="1:15" s="5" customFormat="1" x14ac:dyDescent="0.25">
      <c r="A16" s="38"/>
      <c r="B16" s="32"/>
      <c r="C16" s="4" t="s">
        <v>13</v>
      </c>
      <c r="D16" s="4" t="s">
        <v>14</v>
      </c>
      <c r="E16" s="4" t="s">
        <v>13</v>
      </c>
      <c r="F16" s="4" t="s">
        <v>14</v>
      </c>
      <c r="G16" s="4" t="s">
        <v>13</v>
      </c>
      <c r="H16" s="4" t="s">
        <v>14</v>
      </c>
      <c r="I16" s="4" t="s">
        <v>13</v>
      </c>
      <c r="J16" s="4" t="s">
        <v>14</v>
      </c>
      <c r="K16" s="4" t="s">
        <v>13</v>
      </c>
      <c r="L16" s="4" t="s">
        <v>15</v>
      </c>
      <c r="M16" s="4" t="s">
        <v>16</v>
      </c>
      <c r="O16" s="5" t="s">
        <v>23</v>
      </c>
    </row>
    <row r="17" spans="1:15" x14ac:dyDescent="0.25">
      <c r="A17" s="6" t="s">
        <v>1</v>
      </c>
      <c r="B17" s="6"/>
      <c r="C17" s="1"/>
      <c r="D17" s="1"/>
      <c r="E17" s="1"/>
      <c r="F17" s="1"/>
      <c r="G17" s="1"/>
      <c r="H17" s="1"/>
      <c r="I17" s="1"/>
      <c r="J17" s="1"/>
      <c r="K17" s="3"/>
      <c r="L17" s="3"/>
      <c r="M17" s="3"/>
      <c r="O17" s="31">
        <v>0.1</v>
      </c>
    </row>
    <row r="18" spans="1:15" x14ac:dyDescent="0.25">
      <c r="A18" s="6" t="s">
        <v>2</v>
      </c>
      <c r="B18" s="1"/>
      <c r="C18" s="11">
        <v>20000</v>
      </c>
      <c r="D18" s="43"/>
      <c r="E18" s="11">
        <v>75000</v>
      </c>
      <c r="F18" s="44"/>
      <c r="G18" s="11">
        <v>25000</v>
      </c>
      <c r="H18" s="43"/>
      <c r="I18" s="11">
        <v>0</v>
      </c>
      <c r="J18" s="43"/>
      <c r="K18" s="19">
        <f>SUM(C18+E18+G18+I18)</f>
        <v>120000</v>
      </c>
      <c r="L18" s="19">
        <f>SUM(D18+F18+H18+J18)</f>
        <v>0</v>
      </c>
      <c r="M18" s="13">
        <f>L18-K18</f>
        <v>-120000</v>
      </c>
      <c r="O18" t="s">
        <v>20</v>
      </c>
    </row>
    <row r="19" spans="1:15" x14ac:dyDescent="0.25">
      <c r="A19" s="6" t="s">
        <v>3</v>
      </c>
      <c r="B19" s="1"/>
      <c r="C19" s="12">
        <f>0.15*C18</f>
        <v>3000</v>
      </c>
      <c r="D19" s="12"/>
      <c r="E19" s="12">
        <f t="shared" ref="E19:I19" si="11">0.15*E18</f>
        <v>11250</v>
      </c>
      <c r="F19" s="27"/>
      <c r="G19" s="12">
        <f t="shared" si="11"/>
        <v>3750</v>
      </c>
      <c r="H19" s="12"/>
      <c r="I19" s="12">
        <f t="shared" si="11"/>
        <v>0</v>
      </c>
      <c r="J19" s="12"/>
      <c r="K19" s="19">
        <f t="shared" ref="K19:K23" si="12">SUM(C19+E19+G19+I19)</f>
        <v>18000</v>
      </c>
      <c r="L19" s="19">
        <f t="shared" ref="L19:L23" si="13">SUM(D19+F19+H19+J19)</f>
        <v>0</v>
      </c>
      <c r="M19" s="13">
        <f t="shared" ref="M19:M23" si="14">L19-K19</f>
        <v>-18000</v>
      </c>
      <c r="O19" s="23">
        <v>20000</v>
      </c>
    </row>
    <row r="20" spans="1:15" x14ac:dyDescent="0.25">
      <c r="A20" s="6" t="s">
        <v>4</v>
      </c>
      <c r="B20" s="1"/>
      <c r="C20" s="11">
        <v>600</v>
      </c>
      <c r="D20" s="43"/>
      <c r="E20" s="11">
        <v>2500</v>
      </c>
      <c r="F20" s="44"/>
      <c r="G20" s="11">
        <v>100</v>
      </c>
      <c r="H20" s="43"/>
      <c r="I20" s="11">
        <v>0</v>
      </c>
      <c r="J20" s="43"/>
      <c r="K20" s="19">
        <f t="shared" si="12"/>
        <v>3200</v>
      </c>
      <c r="L20" s="19">
        <f t="shared" si="13"/>
        <v>0</v>
      </c>
      <c r="M20" s="13">
        <f t="shared" si="14"/>
        <v>-3200</v>
      </c>
      <c r="O20" s="25" t="s">
        <v>22</v>
      </c>
    </row>
    <row r="21" spans="1:15" x14ac:dyDescent="0.25">
      <c r="A21" s="6" t="s">
        <v>5</v>
      </c>
      <c r="B21" s="1"/>
      <c r="C21" s="11">
        <v>0</v>
      </c>
      <c r="D21" s="43"/>
      <c r="E21" s="11">
        <v>20000</v>
      </c>
      <c r="F21" s="44"/>
      <c r="G21" s="11">
        <v>0</v>
      </c>
      <c r="H21" s="43"/>
      <c r="I21" s="11">
        <v>0</v>
      </c>
      <c r="J21" s="43"/>
      <c r="K21" s="19">
        <f t="shared" si="12"/>
        <v>20000</v>
      </c>
      <c r="L21" s="19">
        <f t="shared" si="13"/>
        <v>0</v>
      </c>
      <c r="M21" s="13">
        <f t="shared" si="14"/>
        <v>-20000</v>
      </c>
    </row>
    <row r="22" spans="1:15" x14ac:dyDescent="0.25">
      <c r="A22" s="6" t="s">
        <v>6</v>
      </c>
      <c r="B22" s="1"/>
      <c r="C22" s="11">
        <v>0</v>
      </c>
      <c r="D22" s="43"/>
      <c r="E22" s="11">
        <v>0</v>
      </c>
      <c r="F22" s="43"/>
      <c r="G22" s="11">
        <v>0</v>
      </c>
      <c r="H22" s="45"/>
      <c r="I22" s="11">
        <v>40000</v>
      </c>
      <c r="J22" s="44"/>
      <c r="K22" s="19">
        <f t="shared" si="12"/>
        <v>40000</v>
      </c>
      <c r="L22" s="19">
        <f>SUM(D22+F22+H22+J22)</f>
        <v>0</v>
      </c>
      <c r="M22" s="13">
        <f t="shared" si="14"/>
        <v>-40000</v>
      </c>
    </row>
    <row r="23" spans="1:15" x14ac:dyDescent="0.25">
      <c r="A23" s="6" t="s">
        <v>7</v>
      </c>
      <c r="B23" s="1"/>
      <c r="C23" s="11">
        <v>0</v>
      </c>
      <c r="D23" s="43"/>
      <c r="E23" s="11">
        <v>0</v>
      </c>
      <c r="F23" s="43"/>
      <c r="G23" s="11">
        <v>0</v>
      </c>
      <c r="H23" s="43"/>
      <c r="I23" s="11">
        <v>0</v>
      </c>
      <c r="J23" s="43"/>
      <c r="K23" s="19">
        <f t="shared" si="12"/>
        <v>0</v>
      </c>
      <c r="L23" s="19">
        <f t="shared" si="13"/>
        <v>0</v>
      </c>
      <c r="M23" s="13">
        <f t="shared" si="14"/>
        <v>0</v>
      </c>
    </row>
    <row r="24" spans="1:15" s="2" customFormat="1" x14ac:dyDescent="0.25">
      <c r="A24" s="14" t="s">
        <v>8</v>
      </c>
      <c r="B24" s="14"/>
      <c r="C24" s="15">
        <f>SUM(C18:C23)</f>
        <v>23600</v>
      </c>
      <c r="D24" s="15">
        <f>SUM(D18:D23)</f>
        <v>0</v>
      </c>
      <c r="E24" s="15">
        <f t="shared" ref="E24:J24" si="15">SUM(E18:E23)</f>
        <v>108750</v>
      </c>
      <c r="F24" s="15">
        <f t="shared" si="15"/>
        <v>0</v>
      </c>
      <c r="G24" s="15">
        <f t="shared" si="15"/>
        <v>28850</v>
      </c>
      <c r="H24" s="15">
        <f t="shared" si="15"/>
        <v>0</v>
      </c>
      <c r="I24" s="15">
        <f>SUM(I18:I23)</f>
        <v>40000</v>
      </c>
      <c r="J24" s="15">
        <f t="shared" si="15"/>
        <v>0</v>
      </c>
      <c r="K24" s="16">
        <f>SUM(K18:K23)</f>
        <v>201200</v>
      </c>
      <c r="L24" s="17">
        <f>SUM(L18:L23)</f>
        <v>0</v>
      </c>
      <c r="M24" s="22">
        <f>L24-K24</f>
        <v>-201200</v>
      </c>
    </row>
    <row r="25" spans="1:15" x14ac:dyDescent="0.25">
      <c r="A25" s="3" t="s">
        <v>17</v>
      </c>
      <c r="B25" s="3"/>
      <c r="C25" s="33">
        <f>D24-C24</f>
        <v>-23600</v>
      </c>
      <c r="D25" s="34"/>
      <c r="E25" s="33">
        <f t="shared" ref="E25" si="16">F24-E24</f>
        <v>-108750</v>
      </c>
      <c r="F25" s="34"/>
      <c r="G25" s="33">
        <f t="shared" ref="G25" si="17">H24-G24</f>
        <v>-28850</v>
      </c>
      <c r="H25" s="34"/>
      <c r="I25" s="33">
        <f t="shared" ref="I25" si="18">J24-I24</f>
        <v>-40000</v>
      </c>
      <c r="J25" s="34"/>
      <c r="K25" s="35">
        <f>(L24-K24)/K24</f>
        <v>-1</v>
      </c>
      <c r="L25" s="36"/>
      <c r="M25" s="21">
        <f>SUMIF(C25:J25,"&gt;0",C25:J25)</f>
        <v>0</v>
      </c>
      <c r="N25" s="2"/>
    </row>
    <row r="27" spans="1:15" s="2" customFormat="1" x14ac:dyDescent="0.25">
      <c r="A27" s="37" t="s">
        <v>19</v>
      </c>
      <c r="B27" s="32" t="s">
        <v>9</v>
      </c>
      <c r="C27" s="32" t="s">
        <v>10</v>
      </c>
      <c r="D27" s="32"/>
      <c r="E27" s="32" t="s">
        <v>11</v>
      </c>
      <c r="F27" s="32"/>
      <c r="G27" s="32" t="s">
        <v>12</v>
      </c>
      <c r="H27" s="32"/>
      <c r="I27" s="32" t="s">
        <v>25</v>
      </c>
      <c r="J27" s="32"/>
      <c r="K27" s="32" t="s">
        <v>8</v>
      </c>
      <c r="L27" s="32"/>
      <c r="M27" s="32"/>
    </row>
    <row r="28" spans="1:15" s="5" customFormat="1" x14ac:dyDescent="0.25">
      <c r="A28" s="38"/>
      <c r="B28" s="32"/>
      <c r="C28" s="4" t="s">
        <v>13</v>
      </c>
      <c r="D28" s="4" t="s">
        <v>14</v>
      </c>
      <c r="E28" s="4" t="s">
        <v>13</v>
      </c>
      <c r="F28" s="4" t="s">
        <v>14</v>
      </c>
      <c r="G28" s="4" t="s">
        <v>13</v>
      </c>
      <c r="H28" s="4" t="s">
        <v>14</v>
      </c>
      <c r="I28" s="4" t="s">
        <v>13</v>
      </c>
      <c r="J28" s="4" t="s">
        <v>14</v>
      </c>
      <c r="K28" s="4" t="s">
        <v>13</v>
      </c>
      <c r="L28" s="4" t="s">
        <v>15</v>
      </c>
      <c r="M28" s="4" t="s">
        <v>16</v>
      </c>
      <c r="O28" s="5" t="s">
        <v>23</v>
      </c>
    </row>
    <row r="29" spans="1:15" x14ac:dyDescent="0.25">
      <c r="A29" s="6" t="s">
        <v>1</v>
      </c>
      <c r="B29" s="6"/>
      <c r="C29" s="1"/>
      <c r="D29" s="1"/>
      <c r="E29" s="1"/>
      <c r="F29" s="1"/>
      <c r="G29" s="1"/>
      <c r="H29" s="1"/>
      <c r="I29" s="1"/>
      <c r="J29" s="1"/>
      <c r="K29" s="3"/>
      <c r="L29" s="3"/>
      <c r="M29" s="3"/>
      <c r="O29" s="31">
        <v>0.1</v>
      </c>
    </row>
    <row r="30" spans="1:15" x14ac:dyDescent="0.25">
      <c r="A30" s="6" t="s">
        <v>2</v>
      </c>
      <c r="B30" s="1"/>
      <c r="C30" s="9">
        <v>1500</v>
      </c>
      <c r="D30" s="46"/>
      <c r="E30" s="9">
        <v>30000</v>
      </c>
      <c r="F30" s="46"/>
      <c r="G30" s="9">
        <v>40000</v>
      </c>
      <c r="H30" s="46"/>
      <c r="I30" s="9">
        <v>0</v>
      </c>
      <c r="J30" s="46"/>
      <c r="K30" s="19">
        <f>SUM(C30+E30+G30+I30)</f>
        <v>71500</v>
      </c>
      <c r="L30" s="19">
        <f>SUM(D30+F30+H30+J30)</f>
        <v>0</v>
      </c>
      <c r="M30" s="13">
        <f>L30-K30</f>
        <v>-71500</v>
      </c>
      <c r="O30" t="s">
        <v>20</v>
      </c>
    </row>
    <row r="31" spans="1:15" x14ac:dyDescent="0.25">
      <c r="A31" s="6" t="s">
        <v>3</v>
      </c>
      <c r="B31" s="1"/>
      <c r="C31" s="10">
        <f>0.15*C30</f>
        <v>225</v>
      </c>
      <c r="D31" s="10"/>
      <c r="E31" s="10">
        <f t="shared" ref="E31" si="19">0.15*E30</f>
        <v>4500</v>
      </c>
      <c r="F31" s="10"/>
      <c r="G31" s="10">
        <f>0.15*G30</f>
        <v>6000</v>
      </c>
      <c r="H31" s="10"/>
      <c r="I31" s="10">
        <f>0.15*I30</f>
        <v>0</v>
      </c>
      <c r="J31" s="10"/>
      <c r="K31" s="19">
        <f>SUM(C31+E31+G31+I31)</f>
        <v>10725</v>
      </c>
      <c r="L31" s="19">
        <f t="shared" ref="L31:L35" si="20">SUM(D31+F31+H31+J31)</f>
        <v>0</v>
      </c>
      <c r="M31" s="13">
        <f t="shared" ref="M31:M35" si="21">L31-K31</f>
        <v>-10725</v>
      </c>
      <c r="O31" s="23">
        <v>20000</v>
      </c>
    </row>
    <row r="32" spans="1:15" x14ac:dyDescent="0.25">
      <c r="A32" s="6" t="s">
        <v>4</v>
      </c>
      <c r="B32" s="1"/>
      <c r="C32" s="9">
        <v>200</v>
      </c>
      <c r="D32" s="46"/>
      <c r="E32" s="9">
        <v>100</v>
      </c>
      <c r="F32" s="46"/>
      <c r="G32" s="9">
        <v>500</v>
      </c>
      <c r="H32" s="46"/>
      <c r="I32" s="9">
        <v>0</v>
      </c>
      <c r="J32" s="46"/>
      <c r="K32" s="19">
        <f t="shared" ref="K32:K35" si="22">SUM(C32+E32+G32+I32)</f>
        <v>800</v>
      </c>
      <c r="L32" s="19">
        <f t="shared" si="20"/>
        <v>0</v>
      </c>
      <c r="M32" s="13">
        <f t="shared" si="21"/>
        <v>-800</v>
      </c>
      <c r="O32" s="25" t="s">
        <v>22</v>
      </c>
    </row>
    <row r="33" spans="1:15" x14ac:dyDescent="0.25">
      <c r="A33" s="6" t="s">
        <v>5</v>
      </c>
      <c r="B33" s="1"/>
      <c r="C33" s="9">
        <v>0</v>
      </c>
      <c r="D33" s="46"/>
      <c r="E33" s="9">
        <v>10000</v>
      </c>
      <c r="F33" s="47"/>
      <c r="G33" s="9">
        <v>0</v>
      </c>
      <c r="H33" s="46"/>
      <c r="I33" s="9">
        <v>0</v>
      </c>
      <c r="J33" s="46"/>
      <c r="K33" s="19">
        <f t="shared" si="22"/>
        <v>10000</v>
      </c>
      <c r="L33" s="19">
        <f t="shared" si="20"/>
        <v>0</v>
      </c>
      <c r="M33" s="13">
        <f t="shared" si="21"/>
        <v>-10000</v>
      </c>
    </row>
    <row r="34" spans="1:15" x14ac:dyDescent="0.25">
      <c r="A34" s="6" t="s">
        <v>6</v>
      </c>
      <c r="B34" s="1"/>
      <c r="C34" s="9">
        <v>0</v>
      </c>
      <c r="D34" s="46"/>
      <c r="E34" s="9">
        <v>0</v>
      </c>
      <c r="F34" s="48"/>
      <c r="G34" s="9">
        <v>10000</v>
      </c>
      <c r="H34" s="47"/>
      <c r="I34" s="9">
        <v>0</v>
      </c>
      <c r="J34" s="46"/>
      <c r="K34" s="19">
        <f t="shared" si="22"/>
        <v>10000</v>
      </c>
      <c r="L34" s="19">
        <f t="shared" si="20"/>
        <v>0</v>
      </c>
      <c r="M34" s="13">
        <f t="shared" si="21"/>
        <v>-10000</v>
      </c>
    </row>
    <row r="35" spans="1:15" x14ac:dyDescent="0.25">
      <c r="A35" s="6" t="s">
        <v>7</v>
      </c>
      <c r="B35" s="1"/>
      <c r="C35" s="9">
        <v>0</v>
      </c>
      <c r="D35" s="46"/>
      <c r="E35" s="9">
        <v>0</v>
      </c>
      <c r="F35" s="46"/>
      <c r="G35" s="9">
        <v>0</v>
      </c>
      <c r="H35" s="46"/>
      <c r="I35" s="9">
        <v>0</v>
      </c>
      <c r="J35" s="46"/>
      <c r="K35" s="19">
        <f t="shared" si="22"/>
        <v>0</v>
      </c>
      <c r="L35" s="19">
        <f t="shared" si="20"/>
        <v>0</v>
      </c>
      <c r="M35" s="13">
        <f t="shared" si="21"/>
        <v>0</v>
      </c>
    </row>
    <row r="36" spans="1:15" s="2" customFormat="1" x14ac:dyDescent="0.25">
      <c r="A36" s="14" t="s">
        <v>8</v>
      </c>
      <c r="B36" s="14"/>
      <c r="C36" s="15">
        <f>SUM(C30:C35)</f>
        <v>1925</v>
      </c>
      <c r="D36" s="15">
        <f t="shared" ref="D36:J36" si="23">SUM(D30:D35)</f>
        <v>0</v>
      </c>
      <c r="E36" s="15">
        <f t="shared" si="23"/>
        <v>44600</v>
      </c>
      <c r="F36" s="15">
        <f t="shared" si="23"/>
        <v>0</v>
      </c>
      <c r="G36" s="15">
        <f t="shared" si="23"/>
        <v>56500</v>
      </c>
      <c r="H36" s="15">
        <f t="shared" si="23"/>
        <v>0</v>
      </c>
      <c r="I36" s="15">
        <f>SUM(I30:I35)</f>
        <v>0</v>
      </c>
      <c r="J36" s="15">
        <f t="shared" si="23"/>
        <v>0</v>
      </c>
      <c r="K36" s="16">
        <f>SUM(K30:K35)</f>
        <v>103025</v>
      </c>
      <c r="L36" s="17">
        <f>SUM(L30:L35)</f>
        <v>0</v>
      </c>
      <c r="M36" s="22">
        <f>L36-K36</f>
        <v>-103025</v>
      </c>
    </row>
    <row r="37" spans="1:15" x14ac:dyDescent="0.25">
      <c r="A37" s="3" t="s">
        <v>17</v>
      </c>
      <c r="B37" s="3"/>
      <c r="C37" s="33">
        <f>D36-C36</f>
        <v>-1925</v>
      </c>
      <c r="D37" s="34"/>
      <c r="E37" s="33">
        <f t="shared" ref="E37" si="24">F36-E36</f>
        <v>-44600</v>
      </c>
      <c r="F37" s="34"/>
      <c r="G37" s="33">
        <f t="shared" ref="G37" si="25">H36-G36</f>
        <v>-56500</v>
      </c>
      <c r="H37" s="34"/>
      <c r="I37" s="33">
        <f t="shared" ref="I37" si="26">J36-I36</f>
        <v>0</v>
      </c>
      <c r="J37" s="34"/>
      <c r="K37" s="35">
        <f>(L36-K36)/K36</f>
        <v>-1</v>
      </c>
      <c r="L37" s="36"/>
      <c r="M37" s="21">
        <f>SUMIF(C37:J37,"&gt;0",C37:J37)</f>
        <v>0</v>
      </c>
    </row>
    <row r="39" spans="1:15" s="2" customFormat="1" x14ac:dyDescent="0.25">
      <c r="A39" s="37" t="s">
        <v>24</v>
      </c>
      <c r="B39" s="32" t="s">
        <v>9</v>
      </c>
      <c r="C39" s="32" t="s">
        <v>10</v>
      </c>
      <c r="D39" s="32"/>
      <c r="E39" s="32" t="s">
        <v>11</v>
      </c>
      <c r="F39" s="32"/>
      <c r="G39" s="32" t="s">
        <v>12</v>
      </c>
      <c r="H39" s="32"/>
      <c r="I39" s="32" t="s">
        <v>25</v>
      </c>
      <c r="J39" s="32"/>
      <c r="K39" s="32" t="s">
        <v>8</v>
      </c>
      <c r="L39" s="32"/>
      <c r="M39" s="32"/>
    </row>
    <row r="40" spans="1:15" s="5" customFormat="1" x14ac:dyDescent="0.25">
      <c r="A40" s="38"/>
      <c r="B40" s="32"/>
      <c r="C40" s="4" t="s">
        <v>13</v>
      </c>
      <c r="D40" s="4" t="s">
        <v>14</v>
      </c>
      <c r="E40" s="4" t="s">
        <v>13</v>
      </c>
      <c r="F40" s="4" t="s">
        <v>14</v>
      </c>
      <c r="G40" s="4" t="s">
        <v>13</v>
      </c>
      <c r="H40" s="4" t="s">
        <v>14</v>
      </c>
      <c r="I40" s="4" t="s">
        <v>13</v>
      </c>
      <c r="J40" s="4" t="s">
        <v>14</v>
      </c>
      <c r="K40" s="4" t="s">
        <v>13</v>
      </c>
      <c r="L40" s="4" t="s">
        <v>15</v>
      </c>
      <c r="M40" s="4" t="s">
        <v>16</v>
      </c>
      <c r="O40" s="5" t="s">
        <v>23</v>
      </c>
    </row>
    <row r="41" spans="1:15" x14ac:dyDescent="0.25">
      <c r="A41" s="6" t="s">
        <v>1</v>
      </c>
      <c r="B41" s="6"/>
      <c r="C41" s="1"/>
      <c r="D41" s="1"/>
      <c r="E41" s="1"/>
      <c r="F41" s="1"/>
      <c r="G41" s="1"/>
      <c r="H41" s="1"/>
      <c r="I41" s="1"/>
      <c r="J41" s="1"/>
      <c r="K41" s="3"/>
      <c r="L41" s="3"/>
      <c r="M41" s="3"/>
      <c r="O41" s="31">
        <v>0.1</v>
      </c>
    </row>
    <row r="42" spans="1:15" x14ac:dyDescent="0.25">
      <c r="A42" s="6" t="s">
        <v>2</v>
      </c>
      <c r="B42" s="1"/>
      <c r="C42" s="7">
        <v>15000</v>
      </c>
      <c r="D42" s="49"/>
      <c r="E42" s="7">
        <v>50000</v>
      </c>
      <c r="F42" s="49"/>
      <c r="G42" s="7">
        <v>35000</v>
      </c>
      <c r="H42" s="49"/>
      <c r="I42" s="7">
        <v>0</v>
      </c>
      <c r="J42" s="49"/>
      <c r="K42" s="19">
        <f>SUM(C42+E42+G42+I42)</f>
        <v>100000</v>
      </c>
      <c r="L42" s="19">
        <f>SUM(D42+F42+H42+J42)</f>
        <v>0</v>
      </c>
      <c r="M42" s="13">
        <f>L42-K42</f>
        <v>-100000</v>
      </c>
      <c r="O42" t="s">
        <v>20</v>
      </c>
    </row>
    <row r="43" spans="1:15" x14ac:dyDescent="0.25">
      <c r="A43" s="6" t="s">
        <v>3</v>
      </c>
      <c r="B43" s="1"/>
      <c r="C43" s="8">
        <f>0.15*C42</f>
        <v>2250</v>
      </c>
      <c r="D43" s="8"/>
      <c r="E43" s="8">
        <f t="shared" ref="E43:I43" si="27">0.15*E42</f>
        <v>7500</v>
      </c>
      <c r="F43" s="8"/>
      <c r="G43" s="8">
        <f t="shared" si="27"/>
        <v>5250</v>
      </c>
      <c r="H43" s="8"/>
      <c r="I43" s="8">
        <f t="shared" si="27"/>
        <v>0</v>
      </c>
      <c r="J43" s="8"/>
      <c r="K43" s="19">
        <f t="shared" ref="K43:K47" si="28">SUM(C43+E43+G43+I43)</f>
        <v>15000</v>
      </c>
      <c r="L43" s="19">
        <f t="shared" ref="L43:L47" si="29">SUM(D43+F43+H43+J43)</f>
        <v>0</v>
      </c>
      <c r="M43" s="13">
        <f t="shared" ref="M43:M47" si="30">L43-K43</f>
        <v>-15000</v>
      </c>
      <c r="O43" s="23">
        <v>20000</v>
      </c>
    </row>
    <row r="44" spans="1:15" x14ac:dyDescent="0.25">
      <c r="A44" s="6" t="s">
        <v>4</v>
      </c>
      <c r="B44" s="1"/>
      <c r="C44" s="7">
        <v>2000</v>
      </c>
      <c r="D44" s="49"/>
      <c r="E44" s="7">
        <v>300</v>
      </c>
      <c r="F44" s="49"/>
      <c r="G44" s="7">
        <v>1000</v>
      </c>
      <c r="H44" s="49"/>
      <c r="I44" s="7">
        <v>0</v>
      </c>
      <c r="J44" s="49"/>
      <c r="K44" s="19">
        <f t="shared" si="28"/>
        <v>3300</v>
      </c>
      <c r="L44" s="19">
        <f t="shared" si="29"/>
        <v>0</v>
      </c>
      <c r="M44" s="13">
        <f t="shared" si="30"/>
        <v>-3300</v>
      </c>
      <c r="O44" s="25" t="s">
        <v>22</v>
      </c>
    </row>
    <row r="45" spans="1:15" x14ac:dyDescent="0.25">
      <c r="A45" s="6" t="s">
        <v>5</v>
      </c>
      <c r="B45" s="1"/>
      <c r="C45" s="7">
        <v>0</v>
      </c>
      <c r="D45" s="49"/>
      <c r="E45" s="7">
        <v>15000</v>
      </c>
      <c r="F45" s="49"/>
      <c r="G45" s="7">
        <v>0</v>
      </c>
      <c r="H45" s="49"/>
      <c r="I45" s="7">
        <v>0</v>
      </c>
      <c r="J45" s="49"/>
      <c r="K45" s="19">
        <f t="shared" si="28"/>
        <v>15000</v>
      </c>
      <c r="L45" s="19">
        <f t="shared" si="29"/>
        <v>0</v>
      </c>
      <c r="M45" s="13">
        <f t="shared" si="30"/>
        <v>-15000</v>
      </c>
    </row>
    <row r="46" spans="1:15" x14ac:dyDescent="0.25">
      <c r="A46" s="6" t="s">
        <v>6</v>
      </c>
      <c r="B46" s="1"/>
      <c r="C46" s="7">
        <v>0</v>
      </c>
      <c r="D46" s="49"/>
      <c r="E46" s="7">
        <v>0</v>
      </c>
      <c r="F46" s="50"/>
      <c r="G46" s="7">
        <v>0</v>
      </c>
      <c r="H46" s="49"/>
      <c r="I46" s="7">
        <v>0</v>
      </c>
      <c r="J46" s="51"/>
      <c r="K46" s="19">
        <f t="shared" si="28"/>
        <v>0</v>
      </c>
      <c r="L46" s="19">
        <f t="shared" si="29"/>
        <v>0</v>
      </c>
      <c r="M46" s="13">
        <f t="shared" si="30"/>
        <v>0</v>
      </c>
    </row>
    <row r="47" spans="1:15" x14ac:dyDescent="0.25">
      <c r="A47" s="6" t="s">
        <v>7</v>
      </c>
      <c r="B47" s="1"/>
      <c r="C47" s="7">
        <v>0</v>
      </c>
      <c r="D47" s="49"/>
      <c r="E47" s="7">
        <v>0</v>
      </c>
      <c r="F47" s="49"/>
      <c r="G47" s="7">
        <v>0</v>
      </c>
      <c r="H47" s="49"/>
      <c r="I47" s="7">
        <v>0</v>
      </c>
      <c r="J47" s="49"/>
      <c r="K47" s="19">
        <f t="shared" si="28"/>
        <v>0</v>
      </c>
      <c r="L47" s="19">
        <f t="shared" si="29"/>
        <v>0</v>
      </c>
      <c r="M47" s="13">
        <f t="shared" si="30"/>
        <v>0</v>
      </c>
    </row>
    <row r="48" spans="1:15" s="2" customFormat="1" x14ac:dyDescent="0.25">
      <c r="A48" s="14" t="s">
        <v>8</v>
      </c>
      <c r="B48" s="14"/>
      <c r="C48" s="18">
        <f>SUM(C42:C47)</f>
        <v>19250</v>
      </c>
      <c r="D48" s="18">
        <f t="shared" ref="D48:J48" si="31">SUM(D42:D47)</f>
        <v>0</v>
      </c>
      <c r="E48" s="18">
        <f t="shared" si="31"/>
        <v>72800</v>
      </c>
      <c r="F48" s="18">
        <f t="shared" si="31"/>
        <v>0</v>
      </c>
      <c r="G48" s="18">
        <f t="shared" si="31"/>
        <v>41250</v>
      </c>
      <c r="H48" s="18">
        <f>SUM(H42:H47)</f>
        <v>0</v>
      </c>
      <c r="I48" s="18">
        <f t="shared" si="31"/>
        <v>0</v>
      </c>
      <c r="J48" s="18">
        <f t="shared" si="31"/>
        <v>0</v>
      </c>
      <c r="K48" s="16">
        <f>SUM(K42:K47)</f>
        <v>133300</v>
      </c>
      <c r="L48" s="17">
        <f>SUM(L42:L47)</f>
        <v>0</v>
      </c>
      <c r="M48" s="22">
        <f>L48-K48</f>
        <v>-133300</v>
      </c>
    </row>
    <row r="49" spans="1:13" x14ac:dyDescent="0.25">
      <c r="A49" s="3" t="s">
        <v>17</v>
      </c>
      <c r="B49" s="3"/>
      <c r="C49" s="33">
        <f>D48-C48</f>
        <v>-19250</v>
      </c>
      <c r="D49" s="34"/>
      <c r="E49" s="33">
        <f t="shared" ref="E49" si="32">F48-E48</f>
        <v>-72800</v>
      </c>
      <c r="F49" s="34"/>
      <c r="G49" s="33">
        <f t="shared" ref="G49" si="33">H48-G48</f>
        <v>-41250</v>
      </c>
      <c r="H49" s="34"/>
      <c r="I49" s="33">
        <f t="shared" ref="I49" si="34">J48-I48</f>
        <v>0</v>
      </c>
      <c r="J49" s="34"/>
      <c r="K49" s="35">
        <f>(L48-K48)/K48</f>
        <v>-1</v>
      </c>
      <c r="L49" s="36"/>
      <c r="M49" s="21">
        <f>SUMIF(C49:J49,"&gt;0",C49:J49)</f>
        <v>0</v>
      </c>
    </row>
  </sheetData>
  <sheetProtection password="E136" sheet="1" objects="1" scenarios="1"/>
  <mergeCells count="48">
    <mergeCell ref="A2:A3"/>
    <mergeCell ref="C2:D2"/>
    <mergeCell ref="B2:B3"/>
    <mergeCell ref="E2:F2"/>
    <mergeCell ref="G2:H2"/>
    <mergeCell ref="K2:M2"/>
    <mergeCell ref="C12:D12"/>
    <mergeCell ref="E12:F12"/>
    <mergeCell ref="G12:H12"/>
    <mergeCell ref="I12:J12"/>
    <mergeCell ref="K12:L12"/>
    <mergeCell ref="I2:J2"/>
    <mergeCell ref="A15:A16"/>
    <mergeCell ref="B15:B16"/>
    <mergeCell ref="C15:D15"/>
    <mergeCell ref="E15:F15"/>
    <mergeCell ref="G15:H15"/>
    <mergeCell ref="K15:M15"/>
    <mergeCell ref="C25:D25"/>
    <mergeCell ref="E25:F25"/>
    <mergeCell ref="G25:H25"/>
    <mergeCell ref="I25:J25"/>
    <mergeCell ref="K25:L25"/>
    <mergeCell ref="I15:J15"/>
    <mergeCell ref="A27:A28"/>
    <mergeCell ref="B27:B28"/>
    <mergeCell ref="C27:D27"/>
    <mergeCell ref="E27:F27"/>
    <mergeCell ref="G27:H27"/>
    <mergeCell ref="K27:M27"/>
    <mergeCell ref="C37:D37"/>
    <mergeCell ref="E37:F37"/>
    <mergeCell ref="G37:H37"/>
    <mergeCell ref="I37:J37"/>
    <mergeCell ref="K37:L37"/>
    <mergeCell ref="I27:J27"/>
    <mergeCell ref="A39:A40"/>
    <mergeCell ref="B39:B40"/>
    <mergeCell ref="C39:D39"/>
    <mergeCell ref="E39:F39"/>
    <mergeCell ref="G39:H39"/>
    <mergeCell ref="K39:M39"/>
    <mergeCell ref="C49:D49"/>
    <mergeCell ref="E49:F49"/>
    <mergeCell ref="G49:H49"/>
    <mergeCell ref="I49:J49"/>
    <mergeCell ref="K49:L49"/>
    <mergeCell ref="I39:J3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Budgeplan</vt:lpstr>
    </vt:vector>
  </TitlesOfParts>
  <Company>Finanzverwaltung Ba-Wü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Kretschmann, Sarah (OFDKA)</dc:creator>
  <cp:lastModifiedBy>Kretschmann, Sarah (OFDKA)</cp:lastModifiedBy>
  <dcterms:created xsi:type="dcterms:W3CDTF">2018-10-17T15:38:12Z</dcterms:created>
  <dcterms:modified xsi:type="dcterms:W3CDTF">2018-11-12T13:02:58Z</dcterms:modified>
</cp:coreProperties>
</file>